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Kumar Sir\13. MARK INFRA STRUCTURE PVT LTD\CLAIMS TO IBBI\"/>
    </mc:Choice>
  </mc:AlternateContent>
  <xr:revisionPtr revIDLastSave="0" documentId="13_ncr:1_{A2B74E12-2F7E-40B0-92DC-26C9819CEFC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ope. creditors form c - others" sheetId="5" r:id="rId1"/>
  </sheets>
  <definedNames>
    <definedName name="_xlnm.Print_Area" localSheetId="0">'ope. creditors form c - others'!$A$1:$F$90</definedName>
    <definedName name="_xlnm.Print_Titles" localSheetId="0">'ope. creditors form c - others'!$3:$3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5" l="1"/>
  <c r="E51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 l="1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44" i="5"/>
  <c r="E50" i="5"/>
  <c r="E49" i="5"/>
  <c r="E48" i="5"/>
  <c r="E47" i="5"/>
  <c r="E46" i="5"/>
  <c r="E45" i="5"/>
  <c r="E43" i="5"/>
  <c r="E42" i="5"/>
  <c r="E41" i="5"/>
  <c r="E40" i="5"/>
  <c r="E39" i="5"/>
  <c r="E38" i="5"/>
  <c r="E37" i="5"/>
  <c r="E35" i="5"/>
  <c r="E36" i="5"/>
  <c r="E34" i="5"/>
  <c r="E33" i="5"/>
  <c r="E32" i="5"/>
  <c r="E31" i="5"/>
  <c r="E30" i="5"/>
  <c r="E29" i="5"/>
  <c r="E28" i="5"/>
  <c r="E27" i="5"/>
  <c r="E26" i="5"/>
  <c r="E25" i="5"/>
  <c r="E24" i="5"/>
  <c r="E22" i="5"/>
  <c r="C23" i="5"/>
  <c r="E21" i="5"/>
  <c r="E20" i="5"/>
  <c r="E19" i="5"/>
  <c r="E18" i="5"/>
  <c r="E17" i="5"/>
  <c r="E16" i="5"/>
  <c r="E12" i="5"/>
  <c r="E14" i="5"/>
  <c r="E11" i="5"/>
  <c r="E10" i="5"/>
  <c r="E9" i="5"/>
  <c r="E8" i="5"/>
  <c r="E7" i="5"/>
  <c r="E6" i="5"/>
  <c r="E5" i="5"/>
  <c r="E4" i="5"/>
  <c r="D53" i="5"/>
  <c r="D89" i="5" s="1"/>
  <c r="A6" i="5"/>
  <c r="E23" i="5" l="1"/>
  <c r="C89" i="5"/>
  <c r="A7" i="5"/>
  <c r="A8" i="5" s="1"/>
  <c r="A9" i="5" s="1"/>
  <c r="A10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E53" i="5"/>
  <c r="A36" i="5"/>
  <c r="A89" i="5" l="1"/>
  <c r="E15" i="5" l="1"/>
  <c r="E13" i="5"/>
  <c r="E89" i="5" l="1"/>
</calcChain>
</file>

<file path=xl/sharedStrings.xml><?xml version="1.0" encoding="utf-8"?>
<sst xmlns="http://schemas.openxmlformats.org/spreadsheetml/2006/main" count="177" uniqueCount="94">
  <si>
    <t>Name of Operational Creditor</t>
  </si>
  <si>
    <t>S.No</t>
  </si>
  <si>
    <t>Hemant Kumar</t>
  </si>
  <si>
    <t>Kailesh Jana</t>
  </si>
  <si>
    <t>Indian Trading Company</t>
  </si>
  <si>
    <t>Kanak Turnkey Projects Pvt Ltd</t>
  </si>
  <si>
    <t>Pintu Malik</t>
  </si>
  <si>
    <t>Need Resources</t>
  </si>
  <si>
    <t>Sri Swamy Enterprises</t>
  </si>
  <si>
    <t>Sri Balaji Infra</t>
  </si>
  <si>
    <t>Sri Balaji Projects</t>
  </si>
  <si>
    <t>Joshita Infratech Pvt Ltd</t>
  </si>
  <si>
    <t>Jayaswal Neco Industries Ltd</t>
  </si>
  <si>
    <t>Shiv Jyoti Scaffolding Pvt Ltd</t>
  </si>
  <si>
    <t>Sri Gayathri Stone Crushers</t>
  </si>
  <si>
    <t>Contech Coatings</t>
  </si>
  <si>
    <t>Innova Agencies</t>
  </si>
  <si>
    <t>SRR Concrete</t>
  </si>
  <si>
    <t>Sri Padmavathi Steel Traders</t>
  </si>
  <si>
    <t>Avanthi Enterprises</t>
  </si>
  <si>
    <t>ALUKRAFTZ</t>
  </si>
  <si>
    <t>Sri Laxmi steel Corporation</t>
  </si>
  <si>
    <t>Garuda Security Services</t>
  </si>
  <si>
    <t xml:space="preserve"> Jagadamba Service Solutions Pvt Ltd</t>
  </si>
  <si>
    <t>Yadagiri Building Material Suppliers</t>
  </si>
  <si>
    <t>Sri Bhavani Timber Depot &amp; Saw Mills</t>
  </si>
  <si>
    <t>Sri Ram Timber</t>
  </si>
  <si>
    <t>RR Associates</t>
  </si>
  <si>
    <t>Sai Power Controls - Plot No.5-87 OR 5-99, Prashanth Nagar, Dhoolapally Road, IDA, Jeedimetla , Hyderabad 500 055.</t>
  </si>
  <si>
    <t>N VIJAY KUMAR  Flat No. 104, Panduranga Residency, Gayatrinagar, Godavari Homes, Suchitra , Qutubullahpur, Telangana - 500 067</t>
  </si>
  <si>
    <t>Samsani Nagarjuna, S/o Veerabhadra Rao, Penkulapati Garuvu, Near Water Tank, East Godavari District, A.P. 533 238.</t>
  </si>
  <si>
    <t xml:space="preserve">TRANSCENDENCE Proprietor - V Srinivasa Rao, No.48-16-8D, Siri Arcade, HDFC Bank Building , Mahanadu Road, Nagarjuna Nagar, Vijayawada - 520 008.  </t>
  </si>
  <si>
    <t>M/s Unimax Scaffolding  - Plot No.9 ,10,26 &amp; 27, Sy.No.216, Premukh Nagar - 3 Thondapally (V), Shamshabad Mandal, Ranga Reddy Dist, Hyderabad - 501 218</t>
  </si>
  <si>
    <t xml:space="preserve">SCS Infrastructures Pvt Ltd - Plot No. 709, Vivekananda Nagar Colony, Kukatpally, Hyderabad - 500 072. </t>
  </si>
  <si>
    <t>S V L Narsimha Rao- Sri Hari Chemicals, D.No. 41/1320-5-1, NGO's Colony, sankarapuram, Kadapa - 516002, AP</t>
  </si>
  <si>
    <t>Prashantha Kumar Malik, S/o Bhabagrahi Malik, Bachhara, PO Pattamundai, Kendrapara, Pattamundai, Odisha - 754215</t>
  </si>
  <si>
    <t>Lead Climate Technologies - No details</t>
  </si>
  <si>
    <t>Smart Cool Systems, 1st Floor, Srinagar Colony, Hyderabad.</t>
  </si>
  <si>
    <t>Sri Hari Chemicals, D.No. 41/1320-5-1, NGO's Colony, sankarapuram, Kadapa - 516002, AP</t>
  </si>
  <si>
    <t>Amount of Claim rejected</t>
  </si>
  <si>
    <t xml:space="preserve">Claims received from the operational creditors - (other than Workmen and Employees) Form - C - Mark Infrastructure Private Limited </t>
  </si>
  <si>
    <t>Amount of claim received</t>
  </si>
  <si>
    <t>Amount of Claim admitted</t>
  </si>
  <si>
    <t>Claims received During Liquidation Period</t>
  </si>
  <si>
    <t>Anjali Enterprises</t>
  </si>
  <si>
    <t>The AP Water Proofing Co</t>
  </si>
  <si>
    <t>VNS ReadY Mix</t>
  </si>
  <si>
    <t>Eco Care Building Products Pvt Ltd</t>
  </si>
  <si>
    <t>Venkat International</t>
  </si>
  <si>
    <t xml:space="preserve"> P Dale Suneetha </t>
  </si>
  <si>
    <t>Chanel Fly</t>
  </si>
  <si>
    <t>Chandra Associates , Phase - III, KPHB Colony, Kukatpally, 500072- Tax Consultants</t>
  </si>
  <si>
    <t>PVR Ash Tech</t>
  </si>
  <si>
    <t>Prism Johnson Limited (RMC India Limited )</t>
  </si>
  <si>
    <t>SAI Yasasvi Stone Crusher</t>
  </si>
  <si>
    <t>Leela Krishna Granites</t>
  </si>
  <si>
    <t>Bathula Padda Anjaiah</t>
  </si>
  <si>
    <t>Sandeep Kumar</t>
  </si>
  <si>
    <t>Seegate Solutions Private Limited</t>
  </si>
  <si>
    <t>ACC Limited</t>
  </si>
  <si>
    <t>Sri Viswasai techno Block Private Limited</t>
  </si>
  <si>
    <t>RDC Concrete (India) Limited</t>
  </si>
  <si>
    <t>Kadapa Dinesh</t>
  </si>
  <si>
    <t>Sri Krishnaveni Nursery</t>
  </si>
  <si>
    <t>Bonta Satyam</t>
  </si>
  <si>
    <t>Murari Lal Sharma</t>
  </si>
  <si>
    <t>Jogu Anand  Kumar</t>
  </si>
  <si>
    <t>Challa Satyam</t>
  </si>
  <si>
    <t>Kallakunta Ravi Chandra</t>
  </si>
  <si>
    <t>Niranjan Mandal</t>
  </si>
  <si>
    <t>Tirumala Traders</t>
  </si>
  <si>
    <t>Kattepogu Suresh</t>
  </si>
  <si>
    <t>Mokhamatam Siva Koteswara Rao</t>
  </si>
  <si>
    <t>Sai Earth Movers</t>
  </si>
  <si>
    <t>Sri Surya Eater Suppliers</t>
  </si>
  <si>
    <t>C Manjula</t>
  </si>
  <si>
    <t>Prashanth Biswal</t>
  </si>
  <si>
    <t>Sarswathi Mandal</t>
  </si>
  <si>
    <t>M V S Industries</t>
  </si>
  <si>
    <t>Nalluri Sidhartha</t>
  </si>
  <si>
    <t>Kucherlapati Suresh Kumar Raju</t>
  </si>
  <si>
    <t>Orchu Madhu</t>
  </si>
  <si>
    <t>Kagita Nagadharma Teja</t>
  </si>
  <si>
    <t xml:space="preserve">Sasta Iron &amp; Steel </t>
  </si>
  <si>
    <t>Poreddy Saidulu Reddy</t>
  </si>
  <si>
    <t>Mirror Construction and Consultancy Pvt Ltd</t>
  </si>
  <si>
    <t>Kattepogu Koteswara Rao</t>
  </si>
  <si>
    <t>Adapala Haribabu</t>
  </si>
  <si>
    <t>Peddineni Venkateswara Rao</t>
  </si>
  <si>
    <t>Aradhyila Samba Siva Rao</t>
  </si>
  <si>
    <t>Srungapati Sowjanya</t>
  </si>
  <si>
    <t>Total</t>
  </si>
  <si>
    <t xml:space="preserve">Secure / Unsecured </t>
  </si>
  <si>
    <t>Unsecured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</si>
</sst>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 val="singleAccounting"/>
      <sz val="11"/>
      <color theme="1"/>
      <name val="Arial"/>
      <family val="2"/>
    </font>
    <font>
      <sz val="11"/>
      <color rgb="FF00B05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  <xf numFmtId="0" fontId="2" fillId="0" borderId="0" xfId="0" applyFont="1" applyAlignment="1">
      <alignment horizontal="center"/>
    </xf>
    <xf numFmtId="43" fontId="0" fillId="0" borderId="0" xfId="1" applyFont="1" applyFill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horizontal="center" vertical="top" wrapText="1"/>
    </xf>
    <xf numFmtId="43" fontId="3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3" fontId="3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Font="1" applyFill="1" applyAlignment="1">
      <alignment horizontal="center"/>
    </xf>
    <xf numFmtId="43" fontId="3" fillId="0" borderId="0" xfId="1" applyFont="1" applyFill="1" applyAlignment="1">
      <alignment horizontal="righ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/>
    <xf numFmtId="2" fontId="3" fillId="0" borderId="1" xfId="1" applyNumberFormat="1" applyFont="1" applyFill="1" applyBorder="1" applyAlignment="1">
      <alignment horizontal="center" vertical="top" wrapText="1"/>
    </xf>
    <xf numFmtId="1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1" xfId="1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top"/>
    </xf>
    <xf numFmtId="43" fontId="3" fillId="0" borderId="1" xfId="1" applyFont="1" applyFill="1" applyBorder="1" applyAlignment="1">
      <alignment horizontal="right" vertical="top" wrapText="1"/>
    </xf>
    <xf numFmtId="2" fontId="3" fillId="0" borderId="1" xfId="1" applyNumberFormat="1" applyFont="1" applyBorder="1" applyAlignment="1">
      <alignment horizontal="center" vertical="top" wrapText="1"/>
    </xf>
    <xf numFmtId="43" fontId="3" fillId="0" borderId="3" xfId="1" applyFont="1" applyBorder="1" applyAlignment="1">
      <alignment horizontal="center" vertical="top"/>
    </xf>
    <xf numFmtId="43" fontId="3" fillId="0" borderId="2" xfId="1" applyFont="1" applyBorder="1" applyAlignment="1">
      <alignment horizontal="center" vertical="top"/>
    </xf>
    <xf numFmtId="0" fontId="7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A8C2-E9F9-40FE-8BA1-C60D256E42B5}">
  <dimension ref="A1:H91"/>
  <sheetViews>
    <sheetView tabSelected="1" zoomScaleNormal="100" workbookViewId="0">
      <pane xSplit="2" ySplit="2" topLeftCell="C81" activePane="bottomRight" state="frozen"/>
      <selection pane="topRight" activeCell="F1" sqref="F1"/>
      <selection pane="bottomLeft" activeCell="A3" sqref="A3"/>
      <selection pane="bottomRight" activeCell="G5" sqref="G5"/>
    </sheetView>
  </sheetViews>
  <sheetFormatPr defaultColWidth="9.140625" defaultRowHeight="15" x14ac:dyDescent="0.25"/>
  <cols>
    <col min="1" max="1" width="6.85546875" style="1" customWidth="1"/>
    <col min="2" max="2" width="24.28515625" style="1" customWidth="1"/>
    <col min="3" max="3" width="17.5703125" style="5" customWidth="1"/>
    <col min="4" max="4" width="18.140625" style="5" customWidth="1"/>
    <col min="5" max="5" width="15.7109375" style="5" customWidth="1"/>
    <col min="6" max="6" width="14.85546875" style="1" customWidth="1"/>
    <col min="7" max="7" width="14.42578125" style="1" customWidth="1"/>
    <col min="8" max="16384" width="9.140625" style="1"/>
  </cols>
  <sheetData>
    <row r="1" spans="1:8" ht="36" customHeight="1" x14ac:dyDescent="0.25">
      <c r="A1" s="31" t="s">
        <v>40</v>
      </c>
      <c r="B1" s="31"/>
      <c r="C1" s="31"/>
      <c r="D1" s="31"/>
      <c r="E1" s="31"/>
      <c r="F1" s="31"/>
    </row>
    <row r="2" spans="1:8" ht="32.25" customHeight="1" x14ac:dyDescent="0.25">
      <c r="A2" s="29" t="s">
        <v>43</v>
      </c>
      <c r="B2" s="30"/>
      <c r="C2" s="30"/>
      <c r="D2" s="30"/>
      <c r="E2" s="30"/>
      <c r="F2" s="30"/>
    </row>
    <row r="3" spans="1:8" ht="40.5" customHeight="1" x14ac:dyDescent="0.25">
      <c r="A3" s="11" t="s">
        <v>1</v>
      </c>
      <c r="B3" s="11" t="s">
        <v>0</v>
      </c>
      <c r="C3" s="7" t="s">
        <v>41</v>
      </c>
      <c r="D3" s="7" t="s">
        <v>42</v>
      </c>
      <c r="E3" s="8" t="s">
        <v>39</v>
      </c>
      <c r="F3" s="6" t="s">
        <v>92</v>
      </c>
    </row>
    <row r="4" spans="1:8" x14ac:dyDescent="0.25">
      <c r="A4" s="11">
        <v>1</v>
      </c>
      <c r="B4" s="17" t="s">
        <v>44</v>
      </c>
      <c r="C4" s="7">
        <v>3587111</v>
      </c>
      <c r="D4" s="7">
        <v>3541015</v>
      </c>
      <c r="E4" s="8">
        <f>SUM(C4-D4)</f>
        <v>46096</v>
      </c>
      <c r="F4" s="26" t="s">
        <v>93</v>
      </c>
    </row>
    <row r="5" spans="1:8" ht="25.5" x14ac:dyDescent="0.25">
      <c r="A5" s="11">
        <v>2</v>
      </c>
      <c r="B5" s="17" t="s">
        <v>45</v>
      </c>
      <c r="C5" s="7">
        <v>1158959</v>
      </c>
      <c r="D5" s="7">
        <v>851343</v>
      </c>
      <c r="E5" s="8">
        <f t="shared" ref="E5:E12" si="0">SUM(C5-D5)</f>
        <v>307616</v>
      </c>
      <c r="F5" s="26" t="s">
        <v>93</v>
      </c>
    </row>
    <row r="6" spans="1:8" x14ac:dyDescent="0.25">
      <c r="A6" s="11">
        <f t="shared" ref="A6:A20" si="1">+A5+1</f>
        <v>3</v>
      </c>
      <c r="B6" s="17" t="s">
        <v>46</v>
      </c>
      <c r="C6" s="7">
        <v>3233065</v>
      </c>
      <c r="D6" s="7">
        <v>3233065</v>
      </c>
      <c r="E6" s="22">
        <f t="shared" si="0"/>
        <v>0</v>
      </c>
      <c r="F6" s="26" t="s">
        <v>93</v>
      </c>
    </row>
    <row r="7" spans="1:8" x14ac:dyDescent="0.25">
      <c r="A7" s="11">
        <f t="shared" si="1"/>
        <v>4</v>
      </c>
      <c r="B7" s="17" t="s">
        <v>11</v>
      </c>
      <c r="C7" s="7">
        <v>10744186</v>
      </c>
      <c r="D7" s="7">
        <v>1981111</v>
      </c>
      <c r="E7" s="8">
        <f t="shared" si="0"/>
        <v>8763075</v>
      </c>
      <c r="F7" s="26" t="s">
        <v>93</v>
      </c>
    </row>
    <row r="8" spans="1:8" s="16" customFormat="1" ht="45" x14ac:dyDescent="0.25">
      <c r="A8" s="11">
        <f t="shared" si="1"/>
        <v>5</v>
      </c>
      <c r="B8" s="11" t="s">
        <v>36</v>
      </c>
      <c r="C8" s="7">
        <v>14002549</v>
      </c>
      <c r="D8" s="7">
        <v>10538001</v>
      </c>
      <c r="E8" s="8">
        <f t="shared" si="0"/>
        <v>3464548</v>
      </c>
      <c r="F8" s="26" t="s">
        <v>93</v>
      </c>
    </row>
    <row r="9" spans="1:8" ht="30" x14ac:dyDescent="0.25">
      <c r="A9" s="11">
        <f t="shared" si="1"/>
        <v>6</v>
      </c>
      <c r="B9" s="11" t="s">
        <v>12</v>
      </c>
      <c r="C9" s="7">
        <v>1591073</v>
      </c>
      <c r="D9" s="7">
        <v>1591073</v>
      </c>
      <c r="E9" s="22">
        <f t="shared" si="0"/>
        <v>0</v>
      </c>
      <c r="F9" s="26" t="s">
        <v>93</v>
      </c>
    </row>
    <row r="10" spans="1:8" s="16" customFormat="1" ht="90" x14ac:dyDescent="0.25">
      <c r="A10" s="11">
        <f t="shared" si="1"/>
        <v>7</v>
      </c>
      <c r="B10" s="11" t="s">
        <v>28</v>
      </c>
      <c r="C10" s="27">
        <v>1357000</v>
      </c>
      <c r="D10" s="8">
        <v>862600</v>
      </c>
      <c r="E10" s="8">
        <f t="shared" si="0"/>
        <v>494400</v>
      </c>
      <c r="F10" s="26" t="s">
        <v>93</v>
      </c>
      <c r="G10" s="20"/>
      <c r="H10" s="21"/>
    </row>
    <row r="11" spans="1:8" ht="30" x14ac:dyDescent="0.25">
      <c r="A11" s="11">
        <v>8</v>
      </c>
      <c r="B11" s="11" t="s">
        <v>47</v>
      </c>
      <c r="C11" s="7">
        <v>2253879</v>
      </c>
      <c r="D11" s="7">
        <v>1425050</v>
      </c>
      <c r="E11" s="8">
        <f t="shared" si="0"/>
        <v>828829</v>
      </c>
      <c r="F11" s="26" t="s">
        <v>93</v>
      </c>
    </row>
    <row r="12" spans="1:8" ht="30" x14ac:dyDescent="0.25">
      <c r="A12" s="11">
        <f t="shared" si="1"/>
        <v>9</v>
      </c>
      <c r="B12" s="11" t="s">
        <v>13</v>
      </c>
      <c r="C12" s="7">
        <v>6340809</v>
      </c>
      <c r="D12" s="7">
        <v>6118363</v>
      </c>
      <c r="E12" s="8">
        <f t="shared" si="0"/>
        <v>222446</v>
      </c>
      <c r="F12" s="26" t="s">
        <v>93</v>
      </c>
    </row>
    <row r="13" spans="1:8" x14ac:dyDescent="0.25">
      <c r="A13" s="11">
        <f t="shared" si="1"/>
        <v>10</v>
      </c>
      <c r="B13" s="11" t="s">
        <v>48</v>
      </c>
      <c r="C13" s="7">
        <v>1281037</v>
      </c>
      <c r="D13" s="7">
        <v>1281037</v>
      </c>
      <c r="E13" s="19">
        <f>C13-D13</f>
        <v>0</v>
      </c>
      <c r="F13" s="26" t="s">
        <v>93</v>
      </c>
    </row>
    <row r="14" spans="1:8" ht="30" x14ac:dyDescent="0.25">
      <c r="A14" s="11">
        <f t="shared" si="1"/>
        <v>11</v>
      </c>
      <c r="B14" s="11" t="s">
        <v>14</v>
      </c>
      <c r="C14" s="7">
        <v>193020</v>
      </c>
      <c r="D14" s="7">
        <v>130420</v>
      </c>
      <c r="E14" s="8">
        <f t="shared" ref="E14:E16" si="2">SUM(C14-D14)</f>
        <v>62600</v>
      </c>
      <c r="F14" s="26" t="s">
        <v>93</v>
      </c>
    </row>
    <row r="15" spans="1:8" x14ac:dyDescent="0.25">
      <c r="A15" s="11">
        <f t="shared" si="1"/>
        <v>12</v>
      </c>
      <c r="B15" s="11" t="s">
        <v>15</v>
      </c>
      <c r="C15" s="7">
        <v>1705500</v>
      </c>
      <c r="D15" s="7">
        <v>826527</v>
      </c>
      <c r="E15" s="8">
        <f>SUM(C15-D15)</f>
        <v>878973</v>
      </c>
      <c r="F15" s="26" t="s">
        <v>93</v>
      </c>
    </row>
    <row r="16" spans="1:8" x14ac:dyDescent="0.25">
      <c r="A16" s="11">
        <f t="shared" si="1"/>
        <v>13</v>
      </c>
      <c r="B16" s="11" t="s">
        <v>16</v>
      </c>
      <c r="C16" s="27">
        <v>464823</v>
      </c>
      <c r="D16" s="8">
        <v>464823</v>
      </c>
      <c r="E16" s="19">
        <f t="shared" si="2"/>
        <v>0</v>
      </c>
      <c r="F16" s="26" t="s">
        <v>93</v>
      </c>
    </row>
    <row r="17" spans="1:8" x14ac:dyDescent="0.25">
      <c r="A17" s="11">
        <f t="shared" si="1"/>
        <v>14</v>
      </c>
      <c r="B17" s="11" t="s">
        <v>17</v>
      </c>
      <c r="C17" s="7">
        <v>880126</v>
      </c>
      <c r="D17" s="7">
        <v>880126</v>
      </c>
      <c r="E17" s="19">
        <f t="shared" ref="E17:E35" si="3">C17-D17</f>
        <v>0</v>
      </c>
      <c r="F17" s="26" t="s">
        <v>93</v>
      </c>
    </row>
    <row r="18" spans="1:8" ht="30" x14ac:dyDescent="0.25">
      <c r="A18" s="11">
        <f t="shared" si="1"/>
        <v>15</v>
      </c>
      <c r="B18" s="11" t="s">
        <v>18</v>
      </c>
      <c r="C18" s="7">
        <v>13365254</v>
      </c>
      <c r="D18" s="7">
        <v>13291381</v>
      </c>
      <c r="E18" s="22">
        <f t="shared" si="3"/>
        <v>73873</v>
      </c>
      <c r="F18" s="26" t="s">
        <v>93</v>
      </c>
    </row>
    <row r="19" spans="1:8" x14ac:dyDescent="0.25">
      <c r="A19" s="11">
        <f t="shared" si="1"/>
        <v>16</v>
      </c>
      <c r="B19" s="11" t="s">
        <v>19</v>
      </c>
      <c r="C19" s="7">
        <v>735000</v>
      </c>
      <c r="D19" s="7">
        <v>450000</v>
      </c>
      <c r="E19" s="22">
        <f t="shared" si="3"/>
        <v>285000</v>
      </c>
      <c r="F19" s="26" t="s">
        <v>93</v>
      </c>
    </row>
    <row r="20" spans="1:8" x14ac:dyDescent="0.25">
      <c r="A20" s="11">
        <f t="shared" si="1"/>
        <v>17</v>
      </c>
      <c r="B20" s="11" t="s">
        <v>20</v>
      </c>
      <c r="C20" s="7">
        <v>2568948</v>
      </c>
      <c r="D20" s="7">
        <v>2568948</v>
      </c>
      <c r="E20" s="22">
        <f t="shared" si="3"/>
        <v>0</v>
      </c>
      <c r="F20" s="26" t="s">
        <v>93</v>
      </c>
    </row>
    <row r="21" spans="1:8" customFormat="1" x14ac:dyDescent="0.25">
      <c r="A21" s="11">
        <f>+A20+1</f>
        <v>18</v>
      </c>
      <c r="B21" s="11" t="s">
        <v>49</v>
      </c>
      <c r="C21" s="7">
        <v>501563</v>
      </c>
      <c r="D21" s="7">
        <v>136843</v>
      </c>
      <c r="E21" s="22">
        <f t="shared" si="3"/>
        <v>364720</v>
      </c>
      <c r="F21" s="26" t="s">
        <v>93</v>
      </c>
    </row>
    <row r="22" spans="1:8" customFormat="1" x14ac:dyDescent="0.25">
      <c r="A22" s="11">
        <f>+A21+1</f>
        <v>19</v>
      </c>
      <c r="B22" s="11" t="s">
        <v>50</v>
      </c>
      <c r="C22" s="7">
        <v>1306176</v>
      </c>
      <c r="D22" s="7">
        <v>1273017</v>
      </c>
      <c r="E22" s="22">
        <f t="shared" si="3"/>
        <v>33159</v>
      </c>
      <c r="F22" s="26" t="s">
        <v>93</v>
      </c>
    </row>
    <row r="23" spans="1:8" s="18" customFormat="1" ht="75" x14ac:dyDescent="0.25">
      <c r="A23" s="11">
        <f t="shared" ref="A23:A33" si="4">+A22+1</f>
        <v>20</v>
      </c>
      <c r="B23" s="11" t="s">
        <v>51</v>
      </c>
      <c r="C23" s="7">
        <f>450000+90000</f>
        <v>540000</v>
      </c>
      <c r="D23" s="7">
        <v>405000</v>
      </c>
      <c r="E23" s="22">
        <f t="shared" si="3"/>
        <v>135000</v>
      </c>
      <c r="F23" s="26" t="s">
        <v>93</v>
      </c>
    </row>
    <row r="24" spans="1:8" customFormat="1" x14ac:dyDescent="0.25">
      <c r="A24" s="11">
        <f t="shared" si="4"/>
        <v>21</v>
      </c>
      <c r="B24" s="11" t="s">
        <v>52</v>
      </c>
      <c r="C24" s="7">
        <v>796383</v>
      </c>
      <c r="D24" s="7">
        <v>796383</v>
      </c>
      <c r="E24" s="22">
        <f t="shared" si="3"/>
        <v>0</v>
      </c>
      <c r="F24" s="26" t="s">
        <v>93</v>
      </c>
    </row>
    <row r="25" spans="1:8" customFormat="1" ht="45" x14ac:dyDescent="0.25">
      <c r="A25" s="11">
        <f t="shared" si="4"/>
        <v>22</v>
      </c>
      <c r="B25" s="11" t="s">
        <v>53</v>
      </c>
      <c r="C25" s="7">
        <v>4400725</v>
      </c>
      <c r="D25" s="7">
        <v>3000000</v>
      </c>
      <c r="E25" s="22">
        <f t="shared" si="3"/>
        <v>1400725</v>
      </c>
      <c r="F25" s="26" t="s">
        <v>93</v>
      </c>
      <c r="G25" s="2"/>
      <c r="H25" s="3"/>
    </row>
    <row r="26" spans="1:8" customFormat="1" ht="30" x14ac:dyDescent="0.25">
      <c r="A26" s="11">
        <f t="shared" si="4"/>
        <v>23</v>
      </c>
      <c r="B26" s="11" t="s">
        <v>21</v>
      </c>
      <c r="C26" s="8">
        <v>7949663</v>
      </c>
      <c r="D26" s="8">
        <v>3679451</v>
      </c>
      <c r="E26" s="22">
        <f t="shared" si="3"/>
        <v>4270212</v>
      </c>
      <c r="F26" s="26" t="s">
        <v>93</v>
      </c>
    </row>
    <row r="27" spans="1:8" customFormat="1" ht="30" x14ac:dyDescent="0.25">
      <c r="A27" s="11">
        <f t="shared" si="4"/>
        <v>24</v>
      </c>
      <c r="B27" s="11" t="s">
        <v>54</v>
      </c>
      <c r="C27" s="7">
        <v>492501</v>
      </c>
      <c r="D27" s="7">
        <v>492501</v>
      </c>
      <c r="E27" s="22">
        <f t="shared" si="3"/>
        <v>0</v>
      </c>
      <c r="F27" s="26" t="s">
        <v>93</v>
      </c>
    </row>
    <row r="28" spans="1:8" customFormat="1" ht="118.5" customHeight="1" x14ac:dyDescent="0.25">
      <c r="A28" s="11">
        <f t="shared" si="4"/>
        <v>25</v>
      </c>
      <c r="B28" s="9" t="s">
        <v>32</v>
      </c>
      <c r="C28" s="7">
        <v>1608291</v>
      </c>
      <c r="D28" s="7">
        <v>1458974</v>
      </c>
      <c r="E28" s="22">
        <f t="shared" si="3"/>
        <v>149317</v>
      </c>
      <c r="F28" s="26" t="s">
        <v>93</v>
      </c>
    </row>
    <row r="29" spans="1:8" customFormat="1" ht="39.75" customHeight="1" x14ac:dyDescent="0.25">
      <c r="A29" s="11">
        <f t="shared" si="4"/>
        <v>26</v>
      </c>
      <c r="B29" s="11" t="s">
        <v>22</v>
      </c>
      <c r="C29" s="7">
        <v>1064971</v>
      </c>
      <c r="D29" s="7">
        <v>917376</v>
      </c>
      <c r="E29" s="22">
        <f t="shared" si="3"/>
        <v>147595</v>
      </c>
      <c r="F29" s="26" t="s">
        <v>93</v>
      </c>
    </row>
    <row r="30" spans="1:8" customFormat="1" ht="42" customHeight="1" x14ac:dyDescent="0.25">
      <c r="A30" s="11">
        <f t="shared" si="4"/>
        <v>27</v>
      </c>
      <c r="B30" s="11" t="s">
        <v>55</v>
      </c>
      <c r="C30" s="8">
        <v>2545507</v>
      </c>
      <c r="D30" s="7">
        <v>2545507</v>
      </c>
      <c r="E30" s="22">
        <f t="shared" si="3"/>
        <v>0</v>
      </c>
      <c r="F30" s="26" t="s">
        <v>93</v>
      </c>
    </row>
    <row r="31" spans="1:8" customFormat="1" ht="54.75" customHeight="1" x14ac:dyDescent="0.25">
      <c r="A31" s="11">
        <f t="shared" si="4"/>
        <v>28</v>
      </c>
      <c r="B31" s="9" t="s">
        <v>23</v>
      </c>
      <c r="C31" s="8">
        <v>198591</v>
      </c>
      <c r="D31" s="8">
        <v>181157</v>
      </c>
      <c r="E31" s="22">
        <f t="shared" si="3"/>
        <v>17434</v>
      </c>
      <c r="F31" s="26" t="s">
        <v>93</v>
      </c>
    </row>
    <row r="32" spans="1:8" customFormat="1" ht="42" customHeight="1" x14ac:dyDescent="0.25">
      <c r="A32" s="11">
        <f t="shared" si="4"/>
        <v>29</v>
      </c>
      <c r="B32" s="11" t="s">
        <v>24</v>
      </c>
      <c r="C32" s="8">
        <v>1346719</v>
      </c>
      <c r="D32" s="8">
        <v>1327402</v>
      </c>
      <c r="E32" s="22">
        <f t="shared" si="3"/>
        <v>19317</v>
      </c>
      <c r="F32" s="26" t="s">
        <v>93</v>
      </c>
    </row>
    <row r="33" spans="1:6" ht="39" customHeight="1" x14ac:dyDescent="0.25">
      <c r="A33" s="11">
        <f t="shared" si="4"/>
        <v>30</v>
      </c>
      <c r="B33" s="11" t="s">
        <v>56</v>
      </c>
      <c r="C33" s="7">
        <v>90000</v>
      </c>
      <c r="D33" s="7">
        <v>73495</v>
      </c>
      <c r="E33" s="22">
        <f t="shared" si="3"/>
        <v>16505</v>
      </c>
      <c r="F33" s="26" t="s">
        <v>93</v>
      </c>
    </row>
    <row r="34" spans="1:6" ht="43.5" customHeight="1" x14ac:dyDescent="0.25">
      <c r="A34" s="11">
        <f>+A33+1</f>
        <v>31</v>
      </c>
      <c r="B34" s="11" t="s">
        <v>25</v>
      </c>
      <c r="C34" s="8">
        <v>1226662</v>
      </c>
      <c r="D34" s="8">
        <v>521609</v>
      </c>
      <c r="E34" s="22">
        <f t="shared" si="3"/>
        <v>705053</v>
      </c>
      <c r="F34" s="26" t="s">
        <v>93</v>
      </c>
    </row>
    <row r="35" spans="1:6" s="16" customFormat="1" ht="90.75" customHeight="1" x14ac:dyDescent="0.25">
      <c r="A35" s="11">
        <f>+A34+1</f>
        <v>32</v>
      </c>
      <c r="B35" s="11" t="s">
        <v>34</v>
      </c>
      <c r="C35" s="7">
        <v>568344</v>
      </c>
      <c r="D35" s="7">
        <v>237628</v>
      </c>
      <c r="E35" s="22">
        <f t="shared" si="3"/>
        <v>330716</v>
      </c>
      <c r="F35" s="26" t="s">
        <v>93</v>
      </c>
    </row>
    <row r="36" spans="1:6" s="16" customFormat="1" ht="92.25" customHeight="1" x14ac:dyDescent="0.25">
      <c r="A36" s="11">
        <f>+A35+1</f>
        <v>33</v>
      </c>
      <c r="B36" s="11" t="s">
        <v>38</v>
      </c>
      <c r="C36" s="7">
        <v>2423022</v>
      </c>
      <c r="D36" s="28">
        <v>0</v>
      </c>
      <c r="E36" s="22">
        <f t="shared" ref="E36:E44" si="5">C36-D36</f>
        <v>2423022</v>
      </c>
      <c r="F36" s="26" t="s">
        <v>93</v>
      </c>
    </row>
    <row r="37" spans="1:6" s="16" customFormat="1" ht="126" customHeight="1" x14ac:dyDescent="0.25">
      <c r="A37" s="11">
        <f>+A35+1</f>
        <v>33</v>
      </c>
      <c r="B37" s="11" t="s">
        <v>29</v>
      </c>
      <c r="C37" s="7">
        <v>4132320</v>
      </c>
      <c r="D37" s="7">
        <v>1050862</v>
      </c>
      <c r="E37" s="22">
        <f t="shared" si="5"/>
        <v>3081458</v>
      </c>
      <c r="F37" s="26" t="s">
        <v>93</v>
      </c>
    </row>
    <row r="38" spans="1:6" ht="41.25" customHeight="1" x14ac:dyDescent="0.25">
      <c r="A38" s="11">
        <f t="shared" ref="A38:A63" si="6">+A37+1</f>
        <v>34</v>
      </c>
      <c r="B38" s="11" t="s">
        <v>57</v>
      </c>
      <c r="C38" s="7">
        <v>530000</v>
      </c>
      <c r="D38" s="7">
        <v>195398</v>
      </c>
      <c r="E38" s="22">
        <f t="shared" si="5"/>
        <v>334602</v>
      </c>
      <c r="F38" s="26" t="s">
        <v>93</v>
      </c>
    </row>
    <row r="39" spans="1:6" ht="45.75" customHeight="1" x14ac:dyDescent="0.25">
      <c r="A39" s="11">
        <f t="shared" si="6"/>
        <v>35</v>
      </c>
      <c r="B39" s="11" t="s">
        <v>26</v>
      </c>
      <c r="C39" s="7">
        <v>2370551</v>
      </c>
      <c r="D39" s="7">
        <v>2370514</v>
      </c>
      <c r="E39" s="22">
        <f t="shared" si="5"/>
        <v>37</v>
      </c>
      <c r="F39" s="26" t="s">
        <v>93</v>
      </c>
    </row>
    <row r="40" spans="1:6" ht="33.75" customHeight="1" x14ac:dyDescent="0.25">
      <c r="A40" s="11">
        <f t="shared" si="6"/>
        <v>36</v>
      </c>
      <c r="B40" s="11" t="s">
        <v>2</v>
      </c>
      <c r="C40" s="7">
        <v>400000</v>
      </c>
      <c r="D40" s="7">
        <v>218713</v>
      </c>
      <c r="E40" s="22">
        <f t="shared" si="5"/>
        <v>181287</v>
      </c>
      <c r="F40" s="26" t="s">
        <v>93</v>
      </c>
    </row>
    <row r="41" spans="1:6" s="16" customFormat="1" ht="84.75" customHeight="1" x14ac:dyDescent="0.25">
      <c r="A41" s="11">
        <f t="shared" si="6"/>
        <v>37</v>
      </c>
      <c r="B41" s="11" t="s">
        <v>33</v>
      </c>
      <c r="C41" s="27">
        <v>1122882</v>
      </c>
      <c r="D41" s="8">
        <v>472882</v>
      </c>
      <c r="E41" s="22">
        <f t="shared" si="5"/>
        <v>650000</v>
      </c>
      <c r="F41" s="26" t="s">
        <v>93</v>
      </c>
    </row>
    <row r="42" spans="1:6" ht="45" customHeight="1" x14ac:dyDescent="0.25">
      <c r="A42" s="11">
        <f t="shared" si="6"/>
        <v>38</v>
      </c>
      <c r="B42" s="11" t="s">
        <v>58</v>
      </c>
      <c r="C42" s="8">
        <v>1066424</v>
      </c>
      <c r="D42" s="8">
        <v>617025</v>
      </c>
      <c r="E42" s="22">
        <f t="shared" si="5"/>
        <v>449399</v>
      </c>
      <c r="F42" s="26" t="s">
        <v>93</v>
      </c>
    </row>
    <row r="43" spans="1:6" ht="33" customHeight="1" x14ac:dyDescent="0.25">
      <c r="A43" s="11">
        <f t="shared" si="6"/>
        <v>39</v>
      </c>
      <c r="B43" s="11" t="s">
        <v>3</v>
      </c>
      <c r="C43" s="7">
        <v>1059225</v>
      </c>
      <c r="D43" s="7">
        <v>780236</v>
      </c>
      <c r="E43" s="22">
        <f t="shared" si="5"/>
        <v>278989</v>
      </c>
      <c r="F43" s="26" t="s">
        <v>93</v>
      </c>
    </row>
    <row r="44" spans="1:6" ht="50.25" customHeight="1" x14ac:dyDescent="0.25">
      <c r="A44" s="11">
        <f t="shared" si="6"/>
        <v>40</v>
      </c>
      <c r="B44" s="11" t="s">
        <v>59</v>
      </c>
      <c r="C44" s="7">
        <v>4829682</v>
      </c>
      <c r="D44" s="7">
        <v>3052670</v>
      </c>
      <c r="E44" s="22">
        <f t="shared" si="5"/>
        <v>1777012</v>
      </c>
      <c r="F44" s="26" t="s">
        <v>93</v>
      </c>
    </row>
    <row r="45" spans="1:6" ht="41.25" customHeight="1" x14ac:dyDescent="0.25">
      <c r="A45" s="11">
        <f t="shared" si="6"/>
        <v>41</v>
      </c>
      <c r="B45" s="11" t="s">
        <v>4</v>
      </c>
      <c r="C45" s="7">
        <v>676840</v>
      </c>
      <c r="D45" s="7">
        <v>637523</v>
      </c>
      <c r="E45" s="22">
        <f t="shared" ref="E45:E52" si="7">C45-D45</f>
        <v>39317</v>
      </c>
      <c r="F45" s="26" t="s">
        <v>93</v>
      </c>
    </row>
    <row r="46" spans="1:6" ht="42" customHeight="1" x14ac:dyDescent="0.25">
      <c r="A46" s="11">
        <f t="shared" si="6"/>
        <v>42</v>
      </c>
      <c r="B46" s="11" t="s">
        <v>5</v>
      </c>
      <c r="C46" s="7">
        <v>2964710</v>
      </c>
      <c r="D46" s="7">
        <v>2599290</v>
      </c>
      <c r="E46" s="22">
        <f t="shared" si="7"/>
        <v>365420</v>
      </c>
      <c r="F46" s="26" t="s">
        <v>93</v>
      </c>
    </row>
    <row r="47" spans="1:6" ht="39.75" customHeight="1" x14ac:dyDescent="0.25">
      <c r="A47" s="11">
        <f t="shared" si="6"/>
        <v>43</v>
      </c>
      <c r="B47" s="11" t="s">
        <v>6</v>
      </c>
      <c r="C47" s="8">
        <v>37248</v>
      </c>
      <c r="D47" s="8">
        <v>37248</v>
      </c>
      <c r="E47" s="22">
        <f t="shared" si="7"/>
        <v>0</v>
      </c>
      <c r="F47" s="26" t="s">
        <v>93</v>
      </c>
    </row>
    <row r="48" spans="1:6" ht="103.5" customHeight="1" x14ac:dyDescent="0.25">
      <c r="A48" s="11">
        <f t="shared" si="6"/>
        <v>44</v>
      </c>
      <c r="B48" s="11" t="s">
        <v>30</v>
      </c>
      <c r="C48" s="8">
        <v>345461</v>
      </c>
      <c r="D48" s="8">
        <v>305018</v>
      </c>
      <c r="E48" s="22">
        <f t="shared" si="7"/>
        <v>40443</v>
      </c>
      <c r="F48" s="26" t="s">
        <v>93</v>
      </c>
    </row>
    <row r="49" spans="1:6" s="16" customFormat="1" ht="109.5" customHeight="1" x14ac:dyDescent="0.25">
      <c r="A49" s="11">
        <f t="shared" si="6"/>
        <v>45</v>
      </c>
      <c r="B49" s="11" t="s">
        <v>35</v>
      </c>
      <c r="C49" s="8">
        <v>510000</v>
      </c>
      <c r="D49" s="8">
        <v>270562</v>
      </c>
      <c r="E49" s="22">
        <f t="shared" si="7"/>
        <v>239438</v>
      </c>
      <c r="F49" s="26" t="s">
        <v>93</v>
      </c>
    </row>
    <row r="50" spans="1:6" ht="47.25" customHeight="1" x14ac:dyDescent="0.25">
      <c r="A50" s="11">
        <f t="shared" si="6"/>
        <v>46</v>
      </c>
      <c r="B50" s="11" t="s">
        <v>7</v>
      </c>
      <c r="C50" s="8">
        <v>3341973</v>
      </c>
      <c r="D50" s="8">
        <v>2388965</v>
      </c>
      <c r="E50" s="22">
        <f t="shared" si="7"/>
        <v>953008</v>
      </c>
      <c r="F50" s="26" t="s">
        <v>93</v>
      </c>
    </row>
    <row r="51" spans="1:6" s="16" customFormat="1" ht="72" customHeight="1" x14ac:dyDescent="0.25">
      <c r="A51" s="11">
        <f t="shared" si="6"/>
        <v>47</v>
      </c>
      <c r="B51" s="11" t="s">
        <v>37</v>
      </c>
      <c r="C51" s="27">
        <v>4524086</v>
      </c>
      <c r="D51" s="22">
        <v>0</v>
      </c>
      <c r="E51" s="22">
        <f t="shared" si="7"/>
        <v>4524086</v>
      </c>
      <c r="F51" s="26" t="s">
        <v>93</v>
      </c>
    </row>
    <row r="52" spans="1:6" s="23" customFormat="1" ht="120.75" customHeight="1" x14ac:dyDescent="0.25">
      <c r="A52" s="11">
        <v>49</v>
      </c>
      <c r="B52" s="11" t="s">
        <v>31</v>
      </c>
      <c r="C52" s="27">
        <v>1085000</v>
      </c>
      <c r="D52" s="22">
        <v>0</v>
      </c>
      <c r="E52" s="22">
        <f t="shared" si="7"/>
        <v>1085000</v>
      </c>
      <c r="F52" s="26" t="s">
        <v>93</v>
      </c>
    </row>
    <row r="53" spans="1:6" s="16" customFormat="1" ht="48.75" customHeight="1" x14ac:dyDescent="0.25">
      <c r="A53" s="11">
        <f t="shared" si="6"/>
        <v>50</v>
      </c>
      <c r="B53" s="11" t="s">
        <v>8</v>
      </c>
      <c r="C53" s="27">
        <v>1291520</v>
      </c>
      <c r="D53" s="8">
        <f>+C53</f>
        <v>1291520</v>
      </c>
      <c r="E53" s="22">
        <f t="shared" ref="E53:E87" si="8">C53-D53</f>
        <v>0</v>
      </c>
      <c r="F53" s="26" t="s">
        <v>93</v>
      </c>
    </row>
    <row r="54" spans="1:6" s="16" customFormat="1" ht="36" customHeight="1" x14ac:dyDescent="0.25">
      <c r="A54" s="11">
        <f t="shared" si="6"/>
        <v>51</v>
      </c>
      <c r="B54" s="11" t="s">
        <v>9</v>
      </c>
      <c r="C54" s="8">
        <v>2352400</v>
      </c>
      <c r="D54" s="8">
        <v>2352400</v>
      </c>
      <c r="E54" s="22">
        <f t="shared" si="8"/>
        <v>0</v>
      </c>
      <c r="F54" s="26" t="s">
        <v>93</v>
      </c>
    </row>
    <row r="55" spans="1:6" s="16" customFormat="1" ht="58.5" customHeight="1" x14ac:dyDescent="0.25">
      <c r="A55" s="11">
        <f t="shared" si="6"/>
        <v>52</v>
      </c>
      <c r="B55" s="11" t="s">
        <v>10</v>
      </c>
      <c r="C55" s="8">
        <v>1278248</v>
      </c>
      <c r="D55" s="8">
        <v>1278248</v>
      </c>
      <c r="E55" s="22">
        <f t="shared" si="8"/>
        <v>0</v>
      </c>
      <c r="F55" s="26" t="s">
        <v>93</v>
      </c>
    </row>
    <row r="56" spans="1:6" ht="48" customHeight="1" x14ac:dyDescent="0.25">
      <c r="A56" s="11">
        <f t="shared" si="6"/>
        <v>53</v>
      </c>
      <c r="B56" s="11" t="s">
        <v>60</v>
      </c>
      <c r="C56" s="8">
        <v>502900</v>
      </c>
      <c r="D56" s="8">
        <v>486700</v>
      </c>
      <c r="E56" s="22">
        <f t="shared" si="8"/>
        <v>16200</v>
      </c>
      <c r="F56" s="26" t="s">
        <v>93</v>
      </c>
    </row>
    <row r="57" spans="1:6" ht="45" customHeight="1" x14ac:dyDescent="0.25">
      <c r="A57" s="11">
        <f t="shared" si="6"/>
        <v>54</v>
      </c>
      <c r="B57" s="11" t="s">
        <v>61</v>
      </c>
      <c r="C57" s="8">
        <v>294677</v>
      </c>
      <c r="D57" s="8">
        <v>294677</v>
      </c>
      <c r="E57" s="22">
        <f t="shared" si="8"/>
        <v>0</v>
      </c>
      <c r="F57" s="26" t="s">
        <v>93</v>
      </c>
    </row>
    <row r="58" spans="1:6" ht="41.25" customHeight="1" x14ac:dyDescent="0.25">
      <c r="A58" s="11">
        <f t="shared" si="6"/>
        <v>55</v>
      </c>
      <c r="B58" s="11" t="s">
        <v>62</v>
      </c>
      <c r="C58" s="8">
        <v>88370</v>
      </c>
      <c r="D58" s="8">
        <v>88370</v>
      </c>
      <c r="E58" s="22">
        <f t="shared" si="8"/>
        <v>0</v>
      </c>
      <c r="F58" s="26" t="s">
        <v>93</v>
      </c>
    </row>
    <row r="59" spans="1:6" s="16" customFormat="1" ht="42.75" customHeight="1" x14ac:dyDescent="0.25">
      <c r="A59" s="11">
        <f t="shared" si="6"/>
        <v>56</v>
      </c>
      <c r="B59" s="11" t="s">
        <v>63</v>
      </c>
      <c r="C59" s="8">
        <v>75000</v>
      </c>
      <c r="D59" s="8">
        <v>75000</v>
      </c>
      <c r="E59" s="22">
        <f t="shared" si="8"/>
        <v>0</v>
      </c>
      <c r="F59" s="26" t="s">
        <v>93</v>
      </c>
    </row>
    <row r="60" spans="1:6" ht="44.25" customHeight="1" x14ac:dyDescent="0.25">
      <c r="A60" s="11">
        <f t="shared" si="6"/>
        <v>57</v>
      </c>
      <c r="B60" s="11" t="s">
        <v>64</v>
      </c>
      <c r="C60" s="8">
        <v>445730</v>
      </c>
      <c r="D60" s="8">
        <v>387480</v>
      </c>
      <c r="E60" s="22">
        <f t="shared" si="8"/>
        <v>58250</v>
      </c>
      <c r="F60" s="26" t="s">
        <v>93</v>
      </c>
    </row>
    <row r="61" spans="1:6" s="16" customFormat="1" ht="42.75" customHeight="1" x14ac:dyDescent="0.25">
      <c r="A61" s="11">
        <f t="shared" si="6"/>
        <v>58</v>
      </c>
      <c r="B61" s="11" t="s">
        <v>65</v>
      </c>
      <c r="C61" s="8">
        <v>1170848</v>
      </c>
      <c r="D61" s="8">
        <v>625083</v>
      </c>
      <c r="E61" s="22">
        <f t="shared" si="8"/>
        <v>545765</v>
      </c>
      <c r="F61" s="26" t="s">
        <v>93</v>
      </c>
    </row>
    <row r="62" spans="1:6" ht="39.75" customHeight="1" x14ac:dyDescent="0.25">
      <c r="A62" s="11">
        <f t="shared" si="6"/>
        <v>59</v>
      </c>
      <c r="B62" s="11" t="s">
        <v>66</v>
      </c>
      <c r="C62" s="8">
        <v>380000</v>
      </c>
      <c r="D62" s="8">
        <v>311766</v>
      </c>
      <c r="E62" s="22">
        <f t="shared" si="8"/>
        <v>68234</v>
      </c>
      <c r="F62" s="26" t="s">
        <v>93</v>
      </c>
    </row>
    <row r="63" spans="1:6" ht="36" customHeight="1" x14ac:dyDescent="0.25">
      <c r="A63" s="11">
        <f t="shared" si="6"/>
        <v>60</v>
      </c>
      <c r="B63" s="11" t="s">
        <v>67</v>
      </c>
      <c r="C63" s="8">
        <v>500000</v>
      </c>
      <c r="D63" s="8">
        <v>262061</v>
      </c>
      <c r="E63" s="22">
        <f t="shared" si="8"/>
        <v>237939</v>
      </c>
      <c r="F63" s="26" t="s">
        <v>93</v>
      </c>
    </row>
    <row r="64" spans="1:6" ht="39.75" customHeight="1" x14ac:dyDescent="0.25">
      <c r="A64" s="11">
        <v>61</v>
      </c>
      <c r="B64" s="11" t="s">
        <v>68</v>
      </c>
      <c r="C64" s="8">
        <v>672425</v>
      </c>
      <c r="D64" s="8">
        <v>418936</v>
      </c>
      <c r="E64" s="22">
        <f t="shared" si="8"/>
        <v>253489</v>
      </c>
      <c r="F64" s="26" t="s">
        <v>93</v>
      </c>
    </row>
    <row r="65" spans="1:6" ht="39" customHeight="1" x14ac:dyDescent="0.25">
      <c r="A65" s="11">
        <v>62</v>
      </c>
      <c r="B65" s="11" t="s">
        <v>69</v>
      </c>
      <c r="C65" s="8">
        <v>2150000</v>
      </c>
      <c r="D65" s="8">
        <v>1614698</v>
      </c>
      <c r="E65" s="22">
        <f t="shared" si="8"/>
        <v>535302</v>
      </c>
      <c r="F65" s="26" t="s">
        <v>93</v>
      </c>
    </row>
    <row r="66" spans="1:6" ht="33.75" customHeight="1" x14ac:dyDescent="0.25">
      <c r="A66" s="11">
        <v>63</v>
      </c>
      <c r="B66" s="11" t="s">
        <v>70</v>
      </c>
      <c r="C66" s="8">
        <v>385221</v>
      </c>
      <c r="D66" s="8">
        <v>238014</v>
      </c>
      <c r="E66" s="22">
        <f t="shared" si="8"/>
        <v>147207</v>
      </c>
      <c r="F66" s="26" t="s">
        <v>93</v>
      </c>
    </row>
    <row r="67" spans="1:6" ht="44.25" customHeight="1" x14ac:dyDescent="0.25">
      <c r="A67" s="11">
        <v>64</v>
      </c>
      <c r="B67" s="11" t="s">
        <v>71</v>
      </c>
      <c r="C67" s="8">
        <v>100000</v>
      </c>
      <c r="D67" s="8">
        <v>83800</v>
      </c>
      <c r="E67" s="22">
        <f t="shared" si="8"/>
        <v>16200</v>
      </c>
      <c r="F67" s="26" t="s">
        <v>93</v>
      </c>
    </row>
    <row r="68" spans="1:6" ht="45.75" customHeight="1" x14ac:dyDescent="0.25">
      <c r="A68" s="11">
        <v>65</v>
      </c>
      <c r="B68" s="11" t="s">
        <v>72</v>
      </c>
      <c r="C68" s="8">
        <v>12000</v>
      </c>
      <c r="D68" s="19">
        <v>0</v>
      </c>
      <c r="E68" s="22">
        <f t="shared" si="8"/>
        <v>12000</v>
      </c>
      <c r="F68" s="26" t="s">
        <v>93</v>
      </c>
    </row>
    <row r="69" spans="1:6" ht="39.75" customHeight="1" x14ac:dyDescent="0.25">
      <c r="A69" s="11">
        <v>66</v>
      </c>
      <c r="B69" s="11" t="s">
        <v>73</v>
      </c>
      <c r="C69" s="8">
        <v>172000</v>
      </c>
      <c r="D69" s="8">
        <v>172000</v>
      </c>
      <c r="E69" s="22">
        <f t="shared" si="8"/>
        <v>0</v>
      </c>
      <c r="F69" s="26" t="s">
        <v>93</v>
      </c>
    </row>
    <row r="70" spans="1:6" ht="48.75" customHeight="1" x14ac:dyDescent="0.25">
      <c r="A70" s="11">
        <v>67</v>
      </c>
      <c r="B70" s="11" t="s">
        <v>74</v>
      </c>
      <c r="C70" s="8">
        <v>366000</v>
      </c>
      <c r="D70" s="8">
        <v>182408</v>
      </c>
      <c r="E70" s="22">
        <f t="shared" si="8"/>
        <v>183592</v>
      </c>
      <c r="F70" s="26" t="s">
        <v>93</v>
      </c>
    </row>
    <row r="71" spans="1:6" ht="39.75" customHeight="1" x14ac:dyDescent="0.25">
      <c r="A71" s="11">
        <v>68</v>
      </c>
      <c r="B71" s="11" t="s">
        <v>75</v>
      </c>
      <c r="C71" s="8">
        <v>183858</v>
      </c>
      <c r="D71" s="8">
        <v>183858</v>
      </c>
      <c r="E71" s="22">
        <f t="shared" si="8"/>
        <v>0</v>
      </c>
      <c r="F71" s="26" t="s">
        <v>93</v>
      </c>
    </row>
    <row r="72" spans="1:6" ht="38.25" customHeight="1" x14ac:dyDescent="0.25">
      <c r="A72" s="11">
        <v>69</v>
      </c>
      <c r="B72" s="11" t="s">
        <v>76</v>
      </c>
      <c r="C72" s="8">
        <v>148000</v>
      </c>
      <c r="D72" s="8">
        <v>148000</v>
      </c>
      <c r="E72" s="22">
        <f t="shared" si="8"/>
        <v>0</v>
      </c>
      <c r="F72" s="26" t="s">
        <v>93</v>
      </c>
    </row>
    <row r="73" spans="1:6" ht="45" customHeight="1" x14ac:dyDescent="0.25">
      <c r="A73" s="11">
        <v>70</v>
      </c>
      <c r="B73" s="11" t="s">
        <v>77</v>
      </c>
      <c r="C73" s="8">
        <v>260000</v>
      </c>
      <c r="D73" s="8">
        <v>35367</v>
      </c>
      <c r="E73" s="22">
        <f t="shared" si="8"/>
        <v>224633</v>
      </c>
      <c r="F73" s="26" t="s">
        <v>93</v>
      </c>
    </row>
    <row r="74" spans="1:6" ht="42.75" customHeight="1" x14ac:dyDescent="0.25">
      <c r="A74" s="11">
        <v>71</v>
      </c>
      <c r="B74" s="11" t="s">
        <v>78</v>
      </c>
      <c r="C74" s="8">
        <v>1111941</v>
      </c>
      <c r="D74" s="8">
        <v>797733</v>
      </c>
      <c r="E74" s="22">
        <f t="shared" si="8"/>
        <v>314208</v>
      </c>
      <c r="F74" s="26" t="s">
        <v>93</v>
      </c>
    </row>
    <row r="75" spans="1:6" ht="39" customHeight="1" x14ac:dyDescent="0.25">
      <c r="A75" s="11">
        <v>72</v>
      </c>
      <c r="B75" s="11" t="s">
        <v>79</v>
      </c>
      <c r="C75" s="8">
        <v>1000000</v>
      </c>
      <c r="D75" s="8">
        <v>538269</v>
      </c>
      <c r="E75" s="22">
        <f t="shared" si="8"/>
        <v>461731</v>
      </c>
      <c r="F75" s="26" t="s">
        <v>93</v>
      </c>
    </row>
    <row r="76" spans="1:6" ht="58.5" customHeight="1" x14ac:dyDescent="0.25">
      <c r="A76" s="11">
        <v>73</v>
      </c>
      <c r="B76" s="11" t="s">
        <v>80</v>
      </c>
      <c r="C76" s="8">
        <v>800727</v>
      </c>
      <c r="D76" s="8">
        <v>675884</v>
      </c>
      <c r="E76" s="22">
        <f t="shared" si="8"/>
        <v>124843</v>
      </c>
      <c r="F76" s="26" t="s">
        <v>93</v>
      </c>
    </row>
    <row r="77" spans="1:6" ht="45" customHeight="1" x14ac:dyDescent="0.25">
      <c r="A77" s="11">
        <v>74</v>
      </c>
      <c r="B77" s="11" t="s">
        <v>81</v>
      </c>
      <c r="C77" s="8">
        <v>95000</v>
      </c>
      <c r="D77" s="8">
        <v>63029</v>
      </c>
      <c r="E77" s="22">
        <f t="shared" si="8"/>
        <v>31971</v>
      </c>
      <c r="F77" s="26" t="s">
        <v>93</v>
      </c>
    </row>
    <row r="78" spans="1:6" ht="39.75" customHeight="1" x14ac:dyDescent="0.25">
      <c r="A78" s="11">
        <v>75</v>
      </c>
      <c r="B78" s="11" t="s">
        <v>82</v>
      </c>
      <c r="C78" s="8">
        <v>225263</v>
      </c>
      <c r="D78" s="8">
        <v>225263</v>
      </c>
      <c r="E78" s="22">
        <f t="shared" si="8"/>
        <v>0</v>
      </c>
      <c r="F78" s="26" t="s">
        <v>93</v>
      </c>
    </row>
    <row r="79" spans="1:6" ht="45.75" customHeight="1" x14ac:dyDescent="0.25">
      <c r="A79" s="11">
        <v>76</v>
      </c>
      <c r="B79" s="11" t="s">
        <v>83</v>
      </c>
      <c r="C79" s="8">
        <v>520330</v>
      </c>
      <c r="D79" s="8">
        <v>520330</v>
      </c>
      <c r="E79" s="22">
        <f t="shared" si="8"/>
        <v>0</v>
      </c>
      <c r="F79" s="26" t="s">
        <v>93</v>
      </c>
    </row>
    <row r="80" spans="1:6" ht="51" customHeight="1" x14ac:dyDescent="0.25">
      <c r="A80" s="11">
        <v>77</v>
      </c>
      <c r="B80" s="11" t="s">
        <v>84</v>
      </c>
      <c r="C80" s="8">
        <v>366000</v>
      </c>
      <c r="D80" s="8">
        <v>60777</v>
      </c>
      <c r="E80" s="22">
        <f t="shared" si="8"/>
        <v>305223</v>
      </c>
      <c r="F80" s="26" t="s">
        <v>93</v>
      </c>
    </row>
    <row r="81" spans="1:6" ht="58.5" customHeight="1" x14ac:dyDescent="0.25">
      <c r="A81" s="11">
        <v>78</v>
      </c>
      <c r="B81" s="11" t="s">
        <v>85</v>
      </c>
      <c r="C81" s="8">
        <v>950000</v>
      </c>
      <c r="D81" s="8">
        <v>806489</v>
      </c>
      <c r="E81" s="22">
        <f t="shared" si="8"/>
        <v>143511</v>
      </c>
      <c r="F81" s="26" t="s">
        <v>93</v>
      </c>
    </row>
    <row r="82" spans="1:6" ht="45.75" customHeight="1" x14ac:dyDescent="0.25">
      <c r="A82" s="11">
        <v>79</v>
      </c>
      <c r="B82" s="11" t="s">
        <v>86</v>
      </c>
      <c r="C82" s="8">
        <v>150000</v>
      </c>
      <c r="D82" s="8">
        <v>39948</v>
      </c>
      <c r="E82" s="22">
        <f t="shared" si="8"/>
        <v>110052</v>
      </c>
      <c r="F82" s="26" t="s">
        <v>93</v>
      </c>
    </row>
    <row r="83" spans="1:6" ht="36" customHeight="1" x14ac:dyDescent="0.25">
      <c r="A83" s="11">
        <v>80</v>
      </c>
      <c r="B83" s="11" t="s">
        <v>87</v>
      </c>
      <c r="C83" s="8">
        <v>450000</v>
      </c>
      <c r="D83" s="8">
        <v>204840</v>
      </c>
      <c r="E83" s="22">
        <f t="shared" si="8"/>
        <v>245160</v>
      </c>
      <c r="F83" s="26" t="s">
        <v>93</v>
      </c>
    </row>
    <row r="84" spans="1:6" s="16" customFormat="1" ht="47.25" customHeight="1" x14ac:dyDescent="0.25">
      <c r="A84" s="11">
        <v>81</v>
      </c>
      <c r="B84" s="11" t="s">
        <v>88</v>
      </c>
      <c r="C84" s="8">
        <v>100000</v>
      </c>
      <c r="D84" s="8">
        <v>92492</v>
      </c>
      <c r="E84" s="22">
        <f t="shared" si="8"/>
        <v>7508</v>
      </c>
      <c r="F84" s="26" t="s">
        <v>93</v>
      </c>
    </row>
    <row r="85" spans="1:6" s="16" customFormat="1" ht="44.25" customHeight="1" x14ac:dyDescent="0.25">
      <c r="A85" s="11">
        <v>82</v>
      </c>
      <c r="B85" s="11" t="s">
        <v>89</v>
      </c>
      <c r="C85" s="8">
        <v>100000</v>
      </c>
      <c r="D85" s="8">
        <v>97239</v>
      </c>
      <c r="E85" s="22">
        <f t="shared" si="8"/>
        <v>2761</v>
      </c>
      <c r="F85" s="26" t="s">
        <v>93</v>
      </c>
    </row>
    <row r="86" spans="1:6" s="16" customFormat="1" ht="39.75" customHeight="1" x14ac:dyDescent="0.25">
      <c r="A86" s="11">
        <v>83</v>
      </c>
      <c r="B86" s="11" t="s">
        <v>90</v>
      </c>
      <c r="C86" s="8">
        <v>190000</v>
      </c>
      <c r="D86" s="8">
        <v>108900</v>
      </c>
      <c r="E86" s="22">
        <f t="shared" si="8"/>
        <v>81100</v>
      </c>
      <c r="F86" s="26" t="s">
        <v>93</v>
      </c>
    </row>
    <row r="87" spans="1:6" s="16" customFormat="1" ht="35.25" customHeight="1" x14ac:dyDescent="0.25">
      <c r="A87" s="11">
        <v>84</v>
      </c>
      <c r="B87" s="11" t="s">
        <v>27</v>
      </c>
      <c r="C87" s="8">
        <v>21150027</v>
      </c>
      <c r="D87" s="8">
        <v>11210000</v>
      </c>
      <c r="E87" s="22">
        <f t="shared" si="8"/>
        <v>9940027</v>
      </c>
      <c r="F87" s="26" t="s">
        <v>93</v>
      </c>
    </row>
    <row r="88" spans="1:6" x14ac:dyDescent="0.25">
      <c r="A88" s="12"/>
      <c r="B88" s="13"/>
      <c r="C88" s="15"/>
      <c r="D88" s="14"/>
      <c r="E88" s="14"/>
      <c r="F88" s="12"/>
    </row>
    <row r="89" spans="1:6" s="4" customFormat="1" ht="19.5" x14ac:dyDescent="0.55000000000000004">
      <c r="A89" s="24">
        <f>COUNT(A4:A88)</f>
        <v>84</v>
      </c>
      <c r="B89" s="25" t="s">
        <v>91</v>
      </c>
      <c r="C89" s="10">
        <f>SUM(C4:C88)</f>
        <v>161556344</v>
      </c>
      <c r="D89" s="10">
        <f>SUM(D4:D88)</f>
        <v>108049711</v>
      </c>
      <c r="E89" s="10">
        <f t="shared" ref="E89" si="9">SUM(E4:E87)</f>
        <v>53506633</v>
      </c>
      <c r="F89" s="24"/>
    </row>
    <row r="90" spans="1:6" x14ac:dyDescent="0.25">
      <c r="A90" s="12"/>
      <c r="B90" s="13"/>
      <c r="C90" s="14"/>
      <c r="D90" s="14"/>
      <c r="E90" s="14"/>
      <c r="F90" s="12"/>
    </row>
    <row r="91" spans="1:6" x14ac:dyDescent="0.25">
      <c r="E91"/>
    </row>
  </sheetData>
  <mergeCells count="2">
    <mergeCell ref="A2:F2"/>
    <mergeCell ref="A1:F1"/>
  </mergeCells>
  <pageMargins left="0.39370078740157483" right="0" top="0.19685039370078741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ope. creditors form c - others</vt:lpstr>
      <vt:lpstr>'ope. creditors form c - others'!Print_Area</vt:lpstr>
      <vt:lpstr>'ope. creditors form c - others'!Print_Titles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</dc:creator>
  <cp:lastModifiedBy>global pc</cp:lastModifiedBy>
  <cp:lastPrinted>2023-11-22T10:20:35Z</cp:lastPrinted>
  <dcterms:created xsi:type="dcterms:W3CDTF">2022-01-20T14:10:06Z</dcterms:created>
  <dcterms:modified xsi:type="dcterms:W3CDTF">2023-11-22T10:39:23Z</dcterms:modified>
</cp:coreProperties>
</file>